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Working Capital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&quot; d&quot;"/>
    <numFmt numFmtId="165" formatCode="#,##0;[Red](#,##0);&quot;-&quot;"/>
    <numFmt numFmtId="166" formatCode="0.0%;[Red](0.0%)"/>
  </numFmts>
  <fonts count="18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0.5"/>
    </font>
    <font>
      <name val="Calibri"/>
      <color rgb="000066CC"/>
      <sz val="11"/>
    </font>
    <font>
      <name val="Calibri"/>
      <b val="1"/>
      <color rgb="000A0A0A"/>
      <sz val="11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  <fill>
      <patternFill patternType="solid">
        <fgColor rgb="00FEF3C7"/>
      </patternFill>
    </fill>
  </fills>
  <borders count="2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5" fillId="0" borderId="0" applyAlignment="1" pivotButton="0" quotePrefix="0" xfId="0">
      <alignment horizontal="right" vertical="center"/>
    </xf>
    <xf numFmtId="0" fontId="16" fillId="3" borderId="1" applyAlignment="1" pivotButton="0" quotePrefix="0" xfId="0">
      <alignment horizontal="left" vertical="center"/>
    </xf>
    <xf numFmtId="164" fontId="16" fillId="4" borderId="0" applyAlignment="1" pivotButton="0" quotePrefix="0" xfId="0">
      <alignment horizontal="right" vertical="center"/>
    </xf>
    <xf numFmtId="0" fontId="17" fillId="2" borderId="0" applyAlignment="1" pivotButton="0" quotePrefix="0" xfId="0">
      <alignment horizontal="center" vertical="center"/>
    </xf>
    <xf numFmtId="165" fontId="15" fillId="0" borderId="0" applyAlignment="1" pivotButton="0" quotePrefix="0" xfId="0">
      <alignment horizontal="right" vertical="center"/>
    </xf>
    <xf numFmtId="166" fontId="15" fillId="0" borderId="0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5" fontId="16" fillId="3" borderId="1" applyAlignment="1" pivotButton="0" quotePrefix="0" xfId="0">
      <alignment horizontal="right" vertical="center"/>
    </xf>
    <xf numFmtId="166" fontId="4" fillId="0" borderId="0" applyAlignment="1" pivotButton="0" quotePrefix="0" xfId="0">
      <alignment horizontal="right" vertical="center"/>
    </xf>
    <xf numFmtId="165" fontId="16" fillId="4" borderId="0" applyAlignment="1" pivotButton="0" quotePrefix="0" xfId="0">
      <alignment horizontal="right" vertical="center"/>
    </xf>
    <xf numFmtId="0" fontId="13" fillId="0" borderId="0" pivotButton="0" quotePrefix="0" xfId="0"/>
    <xf numFmtId="164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CCC over tid · CCC over time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'Working Capital'!$B$12:$I$12</f>
            </numRef>
          </cat>
          <val>
            <numRef>
              <f>'Working Capital'!$B$27:$I$27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7</row>
      <rowOff>0</rowOff>
    </from>
    <ext cx="576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Arbeidskapital-skjema</t>
        </is>
      </c>
    </row>
    <row r="6"/>
    <row r="7" ht="22" customHeight="1">
      <c r="B7" s="3" t="inlineStr">
        <is>
          <t>Working Capital Schedule</t>
        </is>
      </c>
    </row>
    <row r="9">
      <c r="B9" s="4" t="inlineStr">
        <is>
          <t>DSO · DIO · DPO · Cash Conversion Cycle · MNOK</t>
        </is>
      </c>
    </row>
    <row r="12">
      <c r="B12" s="5" t="inlineStr">
        <is>
          <t>DSO/DIO/DPO som drivere for kundefordringer, varelager og leverandørgjeld. Cash conversion cycle, NWC % av omsetning og endring i NWC mater inn i CFS.
DSO/DIO/DPO drive receivables, inventory and payables. Cash conversion cycle, NWC as % of revenue and change in NWC feed into the CFS.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arbeidskapital.xlsx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Inputs (blå) er DSO, DIO og DPO. Disse driver balansetallene for kundefordringer, varelager og leverandørgjeld via formelen Revenue/COGS × dager / 365. Endring i NWC år over år kobles direkte inn i kontantstrømmen.</t>
        </is>
      </c>
    </row>
    <row r="7">
      <c r="B7" s="11" t="inlineStr">
        <is>
          <t>English</t>
        </is>
      </c>
    </row>
    <row r="8" ht="78" customHeight="1">
      <c r="B8" s="12" t="inlineStr">
        <is>
          <t>Inputs (blue) are DSO, DIO and DPO. These drive balance sheet items for receivables, inventory and payables via Revenue/COGS × days / 365. Year-over-year NWC change links directly into the cash flow statement.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DSO/DIO/DPO i celle B6:B8</t>
        </is>
      </c>
    </row>
    <row r="12" ht="18" customHeight="1">
      <c r="B12" s="13" t="inlineStr">
        <is>
          <t>• Endre revenue-rad (B12) og COGS-andel (B13) per år</t>
        </is>
      </c>
    </row>
    <row r="13" ht="18" customHeight="1">
      <c r="B13" s="13" t="inlineStr">
        <is>
          <t>• NWC, % av omsetning og endring i NWC oppdateres automatisk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26" customHeight="1">
      <c r="A1" s="14" t="inlineStr">
        <is>
          <t>Arbeidskapital · Working Capital</t>
        </is>
      </c>
    </row>
    <row r="2">
      <c r="A2" s="15" t="inlineStr">
        <is>
          <t>Drivers og årlig oppstilling · MNOK</t>
        </is>
      </c>
    </row>
    <row r="4" ht="19" customHeight="1">
      <c r="A4" s="16" t="inlineStr">
        <is>
          <t>DRIVERS · INPUTS</t>
        </is>
      </c>
      <c r="B4" s="16" t="n"/>
      <c r="C4" s="16" t="n"/>
      <c r="D4" s="16" t="n"/>
      <c r="E4" s="16" t="n"/>
      <c r="F4" s="16" t="n"/>
      <c r="G4" s="16" t="n"/>
      <c r="H4" s="16" t="n"/>
      <c r="I4" s="16" t="n"/>
      <c r="J4" s="16" t="n"/>
    </row>
    <row r="5">
      <c r="A5" s="17" t="inlineStr">
        <is>
          <t xml:space="preserve">  DSO — Dager kundefordringer / Days sales outstanding</t>
        </is>
      </c>
      <c r="B5" s="18" t="n">
        <v>65</v>
      </c>
    </row>
    <row r="6">
      <c r="A6" s="17" t="inlineStr">
        <is>
          <t xml:space="preserve">  DIO — Dager varelager / Days inventory outstanding</t>
        </is>
      </c>
      <c r="B6" s="18" t="n">
        <v>80</v>
      </c>
    </row>
    <row r="7">
      <c r="A7" s="17" t="inlineStr">
        <is>
          <t xml:space="preserve">  DPO — Dager leverandørgjeld / Days payables outstanding</t>
        </is>
      </c>
      <c r="B7" s="18" t="n">
        <v>55</v>
      </c>
    </row>
    <row r="8">
      <c r="A8" s="19" t="inlineStr">
        <is>
          <t>Cash conversion cycle (DSO + DIO − DPO)</t>
        </is>
      </c>
      <c r="B8" s="20">
        <f>B5+B6-B7</f>
        <v/>
      </c>
    </row>
    <row r="11" ht="19" customHeight="1">
      <c r="A11" s="16" t="inlineStr">
        <is>
          <t>ÅRLIG OPPSTILLING · ANNUAL BREAKDOWN</t>
        </is>
      </c>
      <c r="B11" s="16" t="n"/>
      <c r="C11" s="16" t="n"/>
      <c r="D11" s="16" t="n"/>
      <c r="E11" s="16" t="n"/>
      <c r="F11" s="16" t="n"/>
      <c r="G11" s="16" t="n"/>
      <c r="H11" s="16" t="n"/>
      <c r="I11" s="16" t="n"/>
      <c r="J11" s="16" t="n"/>
    </row>
    <row r="12" ht="20" customHeight="1">
      <c r="B12" s="21" t="inlineStr">
        <is>
          <t>FY2020</t>
        </is>
      </c>
      <c r="C12" s="21" t="inlineStr">
        <is>
          <t>FY2021</t>
        </is>
      </c>
      <c r="D12" s="21" t="inlineStr">
        <is>
          <t>FY2022</t>
        </is>
      </c>
      <c r="E12" s="21" t="inlineStr">
        <is>
          <t>FY2023</t>
        </is>
      </c>
      <c r="F12" s="21" t="inlineStr">
        <is>
          <t>FY2024</t>
        </is>
      </c>
      <c r="G12" s="21" t="inlineStr">
        <is>
          <t>FY2025E</t>
        </is>
      </c>
      <c r="H12" s="21" t="inlineStr">
        <is>
          <t>FY2026E</t>
        </is>
      </c>
      <c r="I12" s="21" t="inlineStr">
        <is>
          <t>FY2027E</t>
        </is>
      </c>
    </row>
    <row r="13">
      <c r="A13" s="19" t="inlineStr">
        <is>
          <t>Revenue / Omsetning</t>
        </is>
      </c>
      <c r="B13" s="22" t="n">
        <v>550000</v>
      </c>
      <c r="C13" s="22" t="n">
        <v>710000</v>
      </c>
      <c r="D13" s="22" t="n">
        <v>1050000</v>
      </c>
      <c r="E13" s="22" t="n">
        <v>935000</v>
      </c>
      <c r="F13" s="22" t="n">
        <v>850000</v>
      </c>
      <c r="G13" s="22" t="n">
        <v>893000</v>
      </c>
      <c r="H13" s="22" t="n">
        <v>938000</v>
      </c>
      <c r="I13" s="22" t="n">
        <v>982000</v>
      </c>
    </row>
    <row r="14">
      <c r="A14" s="17" t="inlineStr">
        <is>
          <t xml:space="preserve">  COGS-andel av revenue / COGS share of revenue</t>
        </is>
      </c>
      <c r="B14" s="23" t="n">
        <v>0.65</v>
      </c>
      <c r="C14" s="23" t="n">
        <v>0.65</v>
      </c>
      <c r="D14" s="23" t="n">
        <v>0.65</v>
      </c>
      <c r="E14" s="23" t="n">
        <v>0.65</v>
      </c>
      <c r="F14" s="23" t="n">
        <v>0.65</v>
      </c>
      <c r="G14" s="23" t="n">
        <v>0.65</v>
      </c>
      <c r="H14" s="23" t="n">
        <v>0.65</v>
      </c>
      <c r="I14" s="23" t="n">
        <v>0.65</v>
      </c>
    </row>
    <row r="15">
      <c r="A15" s="17" t="inlineStr">
        <is>
          <t xml:space="preserve">  COGS</t>
        </is>
      </c>
      <c r="B15" s="24">
        <f>B13*B14</f>
        <v/>
      </c>
      <c r="C15" s="24">
        <f>C13*C14</f>
        <v/>
      </c>
      <c r="D15" s="24">
        <f>D13*D14</f>
        <v/>
      </c>
      <c r="E15" s="24">
        <f>E13*E14</f>
        <v/>
      </c>
      <c r="F15" s="24">
        <f>F13*F14</f>
        <v/>
      </c>
      <c r="G15" s="24">
        <f>G13*G14</f>
        <v/>
      </c>
      <c r="H15" s="24">
        <f>H13*H14</f>
        <v/>
      </c>
      <c r="I15" s="24">
        <f>I13*I14</f>
        <v/>
      </c>
    </row>
    <row r="17">
      <c r="A17" s="17" t="inlineStr">
        <is>
          <t>Trade receivables = Rev × DSO / 365</t>
        </is>
      </c>
      <c r="B17" s="24">
        <f>B13*$B$5/365</f>
        <v/>
      </c>
      <c r="C17" s="24">
        <f>C13*$B$5/365</f>
        <v/>
      </c>
      <c r="D17" s="24">
        <f>D13*$B$5/365</f>
        <v/>
      </c>
      <c r="E17" s="24">
        <f>E13*$B$5/365</f>
        <v/>
      </c>
      <c r="F17" s="24">
        <f>F13*$B$5/365</f>
        <v/>
      </c>
      <c r="G17" s="24">
        <f>G13*$B$5/365</f>
        <v/>
      </c>
      <c r="H17" s="24">
        <f>H13*$B$5/365</f>
        <v/>
      </c>
      <c r="I17" s="24">
        <f>I13*$B$5/365</f>
        <v/>
      </c>
    </row>
    <row r="18">
      <c r="A18" s="17" t="inlineStr">
        <is>
          <t>Inventory = COGS × DIO / 365</t>
        </is>
      </c>
      <c r="B18" s="24">
        <f>B15*$B$6/365</f>
        <v/>
      </c>
      <c r="C18" s="24">
        <f>C15*$B$6/365</f>
        <v/>
      </c>
      <c r="D18" s="24">
        <f>D15*$B$6/365</f>
        <v/>
      </c>
      <c r="E18" s="24">
        <f>E15*$B$6/365</f>
        <v/>
      </c>
      <c r="F18" s="24">
        <f>F15*$B$6/365</f>
        <v/>
      </c>
      <c r="G18" s="24">
        <f>G15*$B$6/365</f>
        <v/>
      </c>
      <c r="H18" s="24">
        <f>H15*$B$6/365</f>
        <v/>
      </c>
      <c r="I18" s="24">
        <f>I15*$B$6/365</f>
        <v/>
      </c>
    </row>
    <row r="19">
      <c r="A19" s="17" t="inlineStr">
        <is>
          <t>Trade payables = COGS × DPO / 365</t>
        </is>
      </c>
      <c r="B19" s="24">
        <f>B15*$B$7/365</f>
        <v/>
      </c>
      <c r="C19" s="24">
        <f>C15*$B$7/365</f>
        <v/>
      </c>
      <c r="D19" s="24">
        <f>D15*$B$7/365</f>
        <v/>
      </c>
      <c r="E19" s="24">
        <f>E15*$B$7/365</f>
        <v/>
      </c>
      <c r="F19" s="24">
        <f>F15*$B$7/365</f>
        <v/>
      </c>
      <c r="G19" s="24">
        <f>G15*$B$7/365</f>
        <v/>
      </c>
      <c r="H19" s="24">
        <f>H15*$B$7/365</f>
        <v/>
      </c>
      <c r="I19" s="24">
        <f>I15*$B$7/365</f>
        <v/>
      </c>
    </row>
    <row r="21">
      <c r="A21" s="19" t="inlineStr">
        <is>
          <t>Net working capital</t>
        </is>
      </c>
      <c r="B21" s="25">
        <f>B17+B18-B19</f>
        <v/>
      </c>
      <c r="C21" s="25">
        <f>C17+C18-C19</f>
        <v/>
      </c>
      <c r="D21" s="25">
        <f>D17+D18-D19</f>
        <v/>
      </c>
      <c r="E21" s="25">
        <f>E17+E18-E19</f>
        <v/>
      </c>
      <c r="F21" s="25">
        <f>F17+F18-F19</f>
        <v/>
      </c>
      <c r="G21" s="25">
        <f>G17+G18-G19</f>
        <v/>
      </c>
      <c r="H21" s="25">
        <f>H17+H18-H19</f>
        <v/>
      </c>
      <c r="I21" s="25">
        <f>I17+I18-I19</f>
        <v/>
      </c>
    </row>
    <row r="22">
      <c r="A22" s="17" t="inlineStr">
        <is>
          <t xml:space="preserve">  NWC % av revenue / NWC % of revenue</t>
        </is>
      </c>
      <c r="B22" s="26">
        <f>B21/B13</f>
        <v/>
      </c>
      <c r="C22" s="26">
        <f>C21/C13</f>
        <v/>
      </c>
      <c r="D22" s="26">
        <f>D21/D13</f>
        <v/>
      </c>
      <c r="E22" s="26">
        <f>E21/E13</f>
        <v/>
      </c>
      <c r="F22" s="26">
        <f>F21/F13</f>
        <v/>
      </c>
      <c r="G22" s="26">
        <f>G21/G13</f>
        <v/>
      </c>
      <c r="H22" s="26">
        <f>H21/H13</f>
        <v/>
      </c>
      <c r="I22" s="26">
        <f>I21/I13</f>
        <v/>
      </c>
    </row>
    <row r="24">
      <c r="A24" s="19" t="inlineStr">
        <is>
          <t>Endring i NWC / Change in NWC</t>
        </is>
      </c>
      <c r="C24" s="27">
        <f>C21-B21</f>
        <v/>
      </c>
      <c r="D24" s="27">
        <f>D21-C21</f>
        <v/>
      </c>
      <c r="E24" s="27">
        <f>E21-D21</f>
        <v/>
      </c>
      <c r="F24" s="27">
        <f>F21-E21</f>
        <v/>
      </c>
      <c r="G24" s="27">
        <f>G21-F21</f>
        <v/>
      </c>
      <c r="H24" s="27">
        <f>H21-G21</f>
        <v/>
      </c>
      <c r="I24" s="27">
        <f>I21-H21</f>
        <v/>
      </c>
    </row>
    <row r="25">
      <c r="A25" s="28" t="inlineStr">
        <is>
          <t xml:space="preserve">  → Til CFS · feeds into CFS</t>
        </is>
      </c>
    </row>
    <row r="27">
      <c r="A27" s="28" t="inlineStr">
        <is>
          <t xml:space="preserve">  CCC (dager)</t>
        </is>
      </c>
      <c r="B27" s="29">
        <f>$B$5+$B$6-$B$7</f>
        <v/>
      </c>
      <c r="C27" s="29">
        <f>$B$5+$B$6-$B$7</f>
        <v/>
      </c>
      <c r="D27" s="29">
        <f>$B$5+$B$6-$B$7</f>
        <v/>
      </c>
      <c r="E27" s="29">
        <f>$B$5+$B$6-$B$7</f>
        <v/>
      </c>
      <c r="F27" s="29">
        <f>$B$5+$B$6-$B$7</f>
        <v/>
      </c>
      <c r="G27" s="29">
        <f>$B$5+$B$6-$B$7</f>
        <v/>
      </c>
      <c r="H27" s="29">
        <f>$B$5+$B$6-$B$7</f>
        <v/>
      </c>
      <c r="I27" s="29">
        <f>$B$5+$B$6-$B$7</f>
        <v/>
      </c>
    </row>
  </sheetData>
  <mergeCells count="2">
    <mergeCell ref="A1:J1"/>
    <mergeCell ref="A2:J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