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Football Fiel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FFFFFF"/>
      <sz val="11"/>
    </font>
    <font>
      <name val="Calibri"/>
      <color rgb="000066CC"/>
      <sz val="11"/>
    </font>
    <font>
      <name val="Calibri"/>
      <b val="1"/>
      <color rgb="000A0A0A"/>
      <sz val="11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 indent="1"/>
    </xf>
    <xf numFmtId="4" fontId="15" fillId="0" borderId="0" applyAlignment="1" pivotButton="0" quotePrefix="0" xfId="0">
      <alignment horizontal="right" vertical="center"/>
    </xf>
    <xf numFmtId="4" fontId="4" fillId="0" borderId="0" applyAlignment="1" pivotButton="0" quotePrefix="0" xfId="0">
      <alignment horizontal="right" vertical="center"/>
    </xf>
    <xf numFmtId="0" fontId="13" fillId="0" borderId="0" pivotButton="0" quotePrefix="0" xfId="0"/>
    <xf numFmtId="0" fontId="16" fillId="3" borderId="1" applyAlignment="1" pivotButton="0" quotePrefix="0" xfId="0">
      <alignment horizontal="left" vertical="center"/>
    </xf>
    <xf numFmtId="4" fontId="16" fillId="4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Implied share price (NOK)</a:t>
            </a:r>
          </a:p>
        </rich>
      </tx>
    </title>
    <plotArea>
      <barChart>
        <barDir val="bar"/>
        <grouping val="stacked"/>
        <ser>
          <idx val="0"/>
          <order val="0"/>
          <spPr>
            <a:noFill xmlns:a="http://schemas.openxmlformats.org/drawingml/2006/main"/>
            <a:ln xmlns:a="http://schemas.openxmlformats.org/drawingml/2006/main">
              <a:noFill/>
              <a:prstDash val="solid"/>
            </a:ln>
          </spPr>
          <cat>
            <numRef>
              <f>'Football Field'!$A$5:$A$12</f>
            </numRef>
          </cat>
          <val>
            <numRef>
              <f>'Football Field'!$B$5:$B$12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'Football Field'!$A$5:$A$12</f>
            </numRef>
          </cat>
          <val>
            <numRef>
              <f>'Football Field'!$E$5:$E$12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Price (NOK)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Verdsettelses-fotballbane</t>
        </is>
      </c>
    </row>
    <row r="6"/>
    <row r="7" ht="22" customHeight="1">
      <c r="B7" s="3" t="inlineStr">
        <is>
          <t>Football Field</t>
        </is>
      </c>
    </row>
    <row r="9">
      <c r="B9" s="4" t="inlineStr">
        <is>
          <t>Verdsettelsesmetoder samlet · Low/high per metode · NOK</t>
        </is>
      </c>
    </row>
    <row r="12">
      <c r="B12" s="5" t="inlineStr">
        <is>
          <t>Samler DCF (Gordon + exit), trading comps, transaction comps, 52-ukers handelsspenn, analytikermål og LBO i én floating-bar-chart med dagens kurs markert.
Combines DCF (Gordon + exit), trading comps, transaction comps, 52-week trading range, analyst targets and LBO into one floating bar chart with current price marked.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football-field.xlsx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Hver rad er en verdsettelsesmetode med low- og high-estimat. Diagrammet bruker en stacked bar med transparent placeholder (Low) + faktisk bar (High − Low) for floating-bar-effekten. Dagens kurs vises som en vertikal referanselinje (via en sekundær serie).</t>
        </is>
      </c>
    </row>
    <row r="7">
      <c r="B7" s="11" t="inlineStr">
        <is>
          <t>English</t>
        </is>
      </c>
    </row>
    <row r="8" ht="78" customHeight="1">
      <c r="B8" s="12" t="inlineStr">
        <is>
          <t>Each row is a valuation method with low and high estimates. The chart uses a stacked bar with transparent placeholder (Low) + actual bar (High − Low) for the floating bar effect. Current price shown as a vertical reference line (via a secondary series).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Erstatt low/high-verdier i tabellen med dine egne estimater</t>
        </is>
      </c>
    </row>
    <row r="12" ht="18" customHeight="1">
      <c r="B12" s="13" t="inlineStr">
        <is>
          <t>• Endre 'Current share price' for å flytte referanselinjen</t>
        </is>
      </c>
    </row>
    <row r="13" ht="18" customHeight="1">
      <c r="B13" s="13" t="inlineStr">
        <is>
          <t>• Diagrammet oppdateres automatisk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2" customWidth="1" min="1" max="1"/>
    <col width="12" customWidth="1" min="2" max="2"/>
    <col width="12" customWidth="1" min="3" max="3"/>
    <col width="13" customWidth="1" min="4" max="4"/>
    <col width="12" customWidth="1" min="5" max="5"/>
    <col width="28" customWidth="1" min="6" max="6"/>
  </cols>
  <sheetData>
    <row r="1" ht="26" customHeight="1">
      <c r="A1" s="14" t="inlineStr">
        <is>
          <t>Football Field · Verdsettelses-spenn</t>
        </is>
      </c>
    </row>
    <row r="2">
      <c r="A2" s="15" t="inlineStr">
        <is>
          <t>Implied share price (NOK) per metode</t>
        </is>
      </c>
    </row>
    <row r="4" ht="22" customHeight="1">
      <c r="A4" s="16" t="inlineStr">
        <is>
          <t>Metode / Method</t>
        </is>
      </c>
      <c r="B4" s="16" t="inlineStr">
        <is>
          <t>Low (NOK)</t>
        </is>
      </c>
      <c r="C4" s="16" t="inlineStr">
        <is>
          <t>High (NOK)</t>
        </is>
      </c>
      <c r="D4" s="16" t="inlineStr">
        <is>
          <t>Mid</t>
        </is>
      </c>
      <c r="E4" s="16" t="inlineStr">
        <is>
          <t>Width</t>
        </is>
      </c>
      <c r="F4" s="16" t="inlineStr">
        <is>
          <t>Notater</t>
        </is>
      </c>
    </row>
    <row r="5">
      <c r="A5" s="17" t="inlineStr">
        <is>
          <t>52-ukers handelsspenn</t>
        </is>
      </c>
      <c r="B5" s="18" t="n">
        <v>240</v>
      </c>
      <c r="C5" s="18" t="n">
        <v>320</v>
      </c>
      <c r="D5" s="19">
        <f>(B5+C5)/2</f>
        <v/>
      </c>
      <c r="E5" s="19">
        <f>C5-B5</f>
        <v/>
      </c>
      <c r="F5" s="20" t="inlineStr">
        <is>
          <t>Faktisk handelsspenn</t>
        </is>
      </c>
    </row>
    <row r="6">
      <c r="A6" s="17" t="inlineStr">
        <is>
          <t>Analytikermål</t>
        </is>
      </c>
      <c r="B6" s="18" t="n">
        <v>260</v>
      </c>
      <c r="C6" s="18" t="n">
        <v>340</v>
      </c>
      <c r="D6" s="19">
        <f>(B6+C6)/2</f>
        <v/>
      </c>
      <c r="E6" s="19">
        <f>C6-B6</f>
        <v/>
      </c>
      <c r="F6" s="20" t="inlineStr">
        <is>
          <t>Bloomberg konsensus</t>
        </is>
      </c>
    </row>
    <row r="7">
      <c r="A7" s="17" t="inlineStr">
        <is>
          <t>Trading comps (EV/EBITDA NTM)</t>
        </is>
      </c>
      <c r="B7" s="18" t="n">
        <v>250</v>
      </c>
      <c r="C7" s="18" t="n">
        <v>310</v>
      </c>
      <c r="D7" s="19">
        <f>(B7+C7)/2</f>
        <v/>
      </c>
      <c r="E7" s="19">
        <f>C7-B7</f>
        <v/>
      </c>
      <c r="F7" s="20" t="inlineStr">
        <is>
          <t>25p–75p av peer-univers</t>
        </is>
      </c>
    </row>
    <row r="8">
      <c r="A8" s="17" t="inlineStr">
        <is>
          <t>Trading comps (P/E NTM)</t>
        </is>
      </c>
      <c r="B8" s="18" t="n">
        <v>240</v>
      </c>
      <c r="C8" s="18" t="n">
        <v>300</v>
      </c>
      <c r="D8" s="19">
        <f>(B8+C8)/2</f>
        <v/>
      </c>
      <c r="E8" s="19">
        <f>C8-B8</f>
        <v/>
      </c>
      <c r="F8" s="20" t="inlineStr">
        <is>
          <t>25p–75p av peer-univers</t>
        </is>
      </c>
    </row>
    <row r="9">
      <c r="A9" s="17" t="inlineStr">
        <is>
          <t>Transaction comps</t>
        </is>
      </c>
      <c r="B9" s="18" t="n">
        <v>280</v>
      </c>
      <c r="C9" s="18" t="n">
        <v>360</v>
      </c>
      <c r="D9" s="19">
        <f>(B9+C9)/2</f>
        <v/>
      </c>
      <c r="E9" s="19">
        <f>C9-B9</f>
        <v/>
      </c>
      <c r="F9" s="20" t="inlineStr">
        <is>
          <t>Median ± 1 stdev</t>
        </is>
      </c>
    </row>
    <row r="10">
      <c r="A10" s="17" t="inlineStr">
        <is>
          <t>DCF — Gordon growth</t>
        </is>
      </c>
      <c r="B10" s="18" t="n">
        <v>270</v>
      </c>
      <c r="C10" s="18" t="n">
        <v>330</v>
      </c>
      <c r="D10" s="19">
        <f>(B10+C10)/2</f>
        <v/>
      </c>
      <c r="E10" s="19">
        <f>C10-B10</f>
        <v/>
      </c>
      <c r="F10" s="20" t="inlineStr">
        <is>
          <t>WACC 8–9 %, g 1–2 %</t>
        </is>
      </c>
    </row>
    <row r="11">
      <c r="A11" s="17" t="inlineStr">
        <is>
          <t>DCF — Exit multiple</t>
        </is>
      </c>
      <c r="B11" s="18" t="n">
        <v>290</v>
      </c>
      <c r="C11" s="18" t="n">
        <v>350</v>
      </c>
      <c r="D11" s="19">
        <f>(B11+C11)/2</f>
        <v/>
      </c>
      <c r="E11" s="19">
        <f>C11-B11</f>
        <v/>
      </c>
      <c r="F11" s="20" t="inlineStr">
        <is>
          <t>Exit 5.5–6.5x</t>
        </is>
      </c>
    </row>
    <row r="12">
      <c r="A12" s="17" t="inlineStr">
        <is>
          <t>LBO (target IRR 20 %)</t>
        </is>
      </c>
      <c r="B12" s="18" t="n">
        <v>220</v>
      </c>
      <c r="C12" s="18" t="n">
        <v>270</v>
      </c>
      <c r="D12" s="19">
        <f>(B12+C12)/2</f>
        <v/>
      </c>
      <c r="E12" s="19">
        <f>C12-B12</f>
        <v/>
      </c>
      <c r="F12" s="20" t="inlineStr">
        <is>
          <t>Implisert kjøpsmål</t>
        </is>
      </c>
    </row>
    <row r="14">
      <c r="A14" s="21" t="inlineStr">
        <is>
          <t>Dagens kurs · Current share price</t>
        </is>
      </c>
      <c r="B14" s="22" t="n">
        <v>280</v>
      </c>
    </row>
  </sheetData>
  <mergeCells count="2">
    <mergeCell ref="A2:F2"/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