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Cash Flow Stat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[Red](#,##0);&quot;-&quot;"/>
  </numFmts>
  <fonts count="18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1"/>
    </font>
    <font>
      <name val="Calibri"/>
      <b val="1"/>
      <color rgb="00FFFFFF"/>
      <sz val="10.5"/>
    </font>
    <font>
      <name val="Calibri"/>
      <color rgb="000066CC"/>
      <sz val="11"/>
    </font>
    <font>
      <name val="Calibri"/>
      <b val="1"/>
      <color rgb="000A0A0A"/>
      <sz val="11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</fills>
  <borders count="2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indent="1"/>
    </xf>
    <xf numFmtId="164" fontId="16" fillId="0" borderId="0" applyAlignment="1" pivotButton="0" quotePrefix="0" xfId="0">
      <alignment horizontal="right" vertical="center"/>
    </xf>
    <xf numFmtId="0" fontId="17" fillId="3" borderId="1" applyAlignment="1" pivotButton="0" quotePrefix="0" xfId="0">
      <alignment horizontal="left" vertical="center"/>
    </xf>
    <xf numFmtId="164" fontId="17" fillId="3" borderId="1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Kontantstrømoppstilling</t>
        </is>
      </c>
    </row>
    <row r="6"/>
    <row r="7" ht="22" customHeight="1">
      <c r="B7" s="3" t="inlineStr">
        <is>
          <t>Cash Flow Statement</t>
        </is>
      </c>
    </row>
    <row r="9">
      <c r="B9" s="4" t="inlineStr">
        <is>
          <t>Indirekte metode · Drift, investering, finansiering · MNOK</t>
        </is>
      </c>
    </row>
    <row r="12">
      <c r="B12" s="5" t="inlineStr">
        <is>
          <t>Kontantstrømoppstilling fra resultat til netto endring i kontanter, plus FCFF/FCFE-derivasjon nederst.
Cash flow statement from net income to net change in cash, with FCFF/FCFE derivation at the bottom.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kontantstrom.xlsx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Indirekte kontantstrømmodell: starter med resultat før skatt, justerer for ikke-kontante poster og endringer i arbeidskapital, og ender på netto endring i kontanter. FCFF og FCFE er regnet ut nederst som referansetall for verdsettelse.</t>
        </is>
      </c>
    </row>
    <row r="7">
      <c r="B7" s="11" t="inlineStr">
        <is>
          <t>English</t>
        </is>
      </c>
    </row>
    <row r="8" ht="78" customHeight="1">
      <c r="B8" s="12" t="inlineStr">
        <is>
          <t>Indirect cash flow model: starts with profit before tax, adjusts for non-cash items and working capital changes, and ends at net change in cash. FCFF and FCFE computed at the bottom as reference values for valuation.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Endre input-cellene (blå) for hver linje per år</t>
        </is>
      </c>
    </row>
    <row r="12" ht="18" customHeight="1">
      <c r="B12" s="13" t="inlineStr">
        <is>
          <t>• Forecast (kolonne F:H) bygger fra historiske mønstre</t>
        </is>
      </c>
    </row>
    <row r="13" ht="18" customHeight="1">
      <c r="B13" s="13" t="inlineStr">
        <is>
          <t>• FCFF/FCFE-blokken nederst er rene formler — endre antagelser ved å endre IS/BS-input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4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6" customHeight="1">
      <c r="A1" s="14" t="inlineStr">
        <is>
          <t>Kontantstrømoppstilling · Cash Flow Statement</t>
        </is>
      </c>
    </row>
    <row r="2">
      <c r="A2" s="15" t="inlineStr">
        <is>
          <t>Indirekte metode · MNOK</t>
        </is>
      </c>
    </row>
    <row r="4" ht="20" customHeight="1">
      <c r="B4" s="16" t="inlineStr">
        <is>
          <t>FY2020</t>
        </is>
      </c>
      <c r="C4" s="16" t="inlineStr">
        <is>
          <t>FY2021</t>
        </is>
      </c>
      <c r="D4" s="16" t="inlineStr">
        <is>
          <t>FY2022</t>
        </is>
      </c>
      <c r="E4" s="16" t="inlineStr">
        <is>
          <t>FY2023</t>
        </is>
      </c>
      <c r="F4" s="16" t="inlineStr">
        <is>
          <t>FY2024</t>
        </is>
      </c>
      <c r="G4" s="16" t="inlineStr">
        <is>
          <t>FY2025E</t>
        </is>
      </c>
      <c r="H4" s="16" t="inlineStr">
        <is>
          <t>FY2026E</t>
        </is>
      </c>
      <c r="I4" s="16" t="inlineStr">
        <is>
          <t>FY2027E</t>
        </is>
      </c>
    </row>
    <row r="5" ht="19" customHeight="1">
      <c r="A5" s="17" t="inlineStr">
        <is>
          <t>DRIFT / OPERATING ACTIVITIES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</row>
    <row r="6">
      <c r="A6" s="18" t="inlineStr">
        <is>
          <t xml:space="preserve">  Resultat før skatt / EBT</t>
        </is>
      </c>
      <c r="B6" s="19" t="n">
        <v>120000</v>
      </c>
      <c r="C6" s="19" t="n">
        <v>235000</v>
      </c>
      <c r="D6" s="19" t="n">
        <v>685000</v>
      </c>
      <c r="E6" s="19" t="n">
        <v>425000</v>
      </c>
      <c r="F6" s="19" t="n">
        <v>285000</v>
      </c>
      <c r="G6" s="19" t="n">
        <v>320000</v>
      </c>
      <c r="H6" s="19" t="n">
        <v>345000</v>
      </c>
      <c r="I6" s="19" t="n">
        <v>365000</v>
      </c>
    </row>
    <row r="7">
      <c r="A7" s="18" t="inlineStr">
        <is>
          <t xml:space="preserve">  + Av- og nedskrivninger / + D&amp;A</t>
        </is>
      </c>
      <c r="B7" s="19" t="n">
        <v>105000</v>
      </c>
      <c r="C7" s="19" t="n">
        <v>118000</v>
      </c>
      <c r="D7" s="19" t="n">
        <v>135000</v>
      </c>
      <c r="E7" s="19" t="n">
        <v>142000</v>
      </c>
      <c r="F7" s="19" t="n">
        <v>148000</v>
      </c>
      <c r="G7" s="19" t="n">
        <v>156000</v>
      </c>
      <c r="H7" s="19" t="n">
        <v>164000</v>
      </c>
      <c r="I7" s="19" t="n">
        <v>172000</v>
      </c>
    </row>
    <row r="8">
      <c r="A8" s="18" t="inlineStr">
        <is>
          <t xml:space="preserve">  + Rentekostnad / + Interest expense</t>
        </is>
      </c>
      <c r="B8" s="19" t="n">
        <v>9500</v>
      </c>
      <c r="C8" s="19" t="n">
        <v>10200</v>
      </c>
      <c r="D8" s="19" t="n">
        <v>11400</v>
      </c>
      <c r="E8" s="19" t="n">
        <v>12500</v>
      </c>
      <c r="F8" s="19" t="n">
        <v>13200</v>
      </c>
      <c r="G8" s="19" t="n">
        <v>13600</v>
      </c>
      <c r="H8" s="19" t="n">
        <v>14000</v>
      </c>
      <c r="I8" s="19" t="n">
        <v>14400</v>
      </c>
    </row>
    <row r="9">
      <c r="A9" s="18" t="inlineStr">
        <is>
          <t xml:space="preserve">  - Renteinntekt / - Interest income</t>
        </is>
      </c>
      <c r="B9" s="19" t="n">
        <v>-1500</v>
      </c>
      <c r="C9" s="19" t="n">
        <v>-1800</v>
      </c>
      <c r="D9" s="19" t="n">
        <v>-3200</v>
      </c>
      <c r="E9" s="19" t="n">
        <v>-4500</v>
      </c>
      <c r="F9" s="19" t="n">
        <v>-5200</v>
      </c>
      <c r="G9" s="19" t="n">
        <v>-5300</v>
      </c>
      <c r="H9" s="19" t="n">
        <v>-5400</v>
      </c>
      <c r="I9" s="19" t="n">
        <v>-5500</v>
      </c>
    </row>
    <row r="10">
      <c r="A10" s="18" t="inlineStr">
        <is>
          <t xml:space="preserve">  +/- Tap/gevinst salg / +/- Loss/gain on disposal</t>
        </is>
      </c>
      <c r="B10" s="19" t="n">
        <v>800</v>
      </c>
      <c r="C10" s="19" t="n">
        <v>-1500</v>
      </c>
      <c r="D10" s="19" t="n">
        <v>2200</v>
      </c>
      <c r="E10" s="19" t="n">
        <v>-800</v>
      </c>
      <c r="F10" s="19" t="n">
        <v>1200</v>
      </c>
      <c r="G10" s="19" t="n">
        <v>0</v>
      </c>
      <c r="H10" s="19" t="n">
        <v>0</v>
      </c>
      <c r="I10" s="19" t="n">
        <v>0</v>
      </c>
    </row>
    <row r="11">
      <c r="A11" s="18" t="inlineStr">
        <is>
          <t xml:space="preserve">  - Skatt betalt / - Tax paid</t>
        </is>
      </c>
      <c r="B11" s="19" t="n">
        <v>-78000</v>
      </c>
      <c r="C11" s="19" t="n">
        <v>-165000</v>
      </c>
      <c r="D11" s="19" t="n">
        <v>-512000</v>
      </c>
      <c r="E11" s="19" t="n">
        <v>-315000</v>
      </c>
      <c r="F11" s="19" t="n">
        <v>-212000</v>
      </c>
      <c r="G11" s="19" t="n">
        <v>-250000</v>
      </c>
      <c r="H11" s="19" t="n">
        <v>-270000</v>
      </c>
      <c r="I11" s="19" t="n">
        <v>-285000</v>
      </c>
    </row>
    <row r="12">
      <c r="A12" s="18" t="inlineStr">
        <is>
          <t xml:space="preserve">  Endring i kundefordringer / Change in receivables</t>
        </is>
      </c>
      <c r="B12" s="19" t="n">
        <v>12000</v>
      </c>
      <c r="C12" s="19" t="n">
        <v>-17000</v>
      </c>
      <c r="D12" s="19" t="n">
        <v>-53000</v>
      </c>
      <c r="E12" s="19" t="n">
        <v>23000</v>
      </c>
      <c r="F12" s="19" t="n">
        <v>7000</v>
      </c>
      <c r="G12" s="19" t="n">
        <v>-4000</v>
      </c>
      <c r="H12" s="19" t="n">
        <v>-6000</v>
      </c>
      <c r="I12" s="19" t="n">
        <v>-6000</v>
      </c>
    </row>
    <row r="13">
      <c r="A13" s="18" t="inlineStr">
        <is>
          <t xml:space="preserve">  Endring i varelager / Change in inventory</t>
        </is>
      </c>
      <c r="B13" s="19" t="n">
        <v>-2000</v>
      </c>
      <c r="C13" s="19" t="n">
        <v>-4000</v>
      </c>
      <c r="D13" s="19" t="n">
        <v>-16000</v>
      </c>
      <c r="E13" s="19" t="n">
        <v>6000</v>
      </c>
      <c r="F13" s="19" t="n">
        <v>4000</v>
      </c>
      <c r="G13" s="19" t="n">
        <v>-2000</v>
      </c>
      <c r="H13" s="19" t="n">
        <v>-2000</v>
      </c>
      <c r="I13" s="19" t="n">
        <v>-2000</v>
      </c>
    </row>
    <row r="14">
      <c r="A14" s="18" t="inlineStr">
        <is>
          <t xml:space="preserve">  Endring i leverandørgjeld / Change in payables</t>
        </is>
      </c>
      <c r="B14" s="19" t="n">
        <v>-3000</v>
      </c>
      <c r="C14" s="19" t="n">
        <v>10000</v>
      </c>
      <c r="D14" s="19" t="n">
        <v>33000</v>
      </c>
      <c r="E14" s="19" t="n">
        <v>-17000</v>
      </c>
      <c r="F14" s="19" t="n">
        <v>-6000</v>
      </c>
      <c r="G14" s="19" t="n">
        <v>3000</v>
      </c>
      <c r="H14" s="19" t="n">
        <v>3000</v>
      </c>
      <c r="I14" s="19" t="n">
        <v>3000</v>
      </c>
    </row>
    <row r="15">
      <c r="A15" s="18" t="inlineStr">
        <is>
          <t xml:space="preserve">  Endring annen NWC / Change in other NWC</t>
        </is>
      </c>
      <c r="B15" s="19" t="n">
        <v>1500</v>
      </c>
      <c r="C15" s="19" t="n">
        <v>2200</v>
      </c>
      <c r="D15" s="19" t="n">
        <v>-3800</v>
      </c>
      <c r="E15" s="19" t="n">
        <v>4500</v>
      </c>
      <c r="F15" s="19" t="n">
        <v>2200</v>
      </c>
      <c r="G15" s="19" t="n">
        <v>1000</v>
      </c>
      <c r="H15" s="19" t="n">
        <v>1000</v>
      </c>
      <c r="I15" s="19" t="n">
        <v>1000</v>
      </c>
    </row>
    <row r="16">
      <c r="A16" s="20" t="inlineStr">
        <is>
          <t>Kontantstrøm fra drift (CFO) / Cash from operations</t>
        </is>
      </c>
      <c r="B16" s="21">
        <f>SUM(B6:B15)</f>
        <v/>
      </c>
      <c r="C16" s="21">
        <f>SUM(C6:C15)</f>
        <v/>
      </c>
      <c r="D16" s="21">
        <f>SUM(D6:D15)</f>
        <v/>
      </c>
      <c r="E16" s="21">
        <f>SUM(E6:E15)</f>
        <v/>
      </c>
      <c r="F16" s="21">
        <f>SUM(F6:F15)</f>
        <v/>
      </c>
      <c r="G16" s="21">
        <f>SUM(G6:G15)</f>
        <v/>
      </c>
      <c r="H16" s="21">
        <f>SUM(H6:H15)</f>
        <v/>
      </c>
      <c r="I16" s="21">
        <f>SUM(I6:I15)</f>
        <v/>
      </c>
    </row>
    <row r="17">
      <c r="A17" t="inlineStr"/>
    </row>
    <row r="18" ht="19" customHeight="1">
      <c r="A18" s="17" t="inlineStr">
        <is>
          <t>INVESTERING / INVESTING ACTIVITIES</t>
        </is>
      </c>
      <c r="B18" s="17" t="n"/>
      <c r="C18" s="17" t="n"/>
      <c r="D18" s="17" t="n"/>
      <c r="E18" s="17" t="n"/>
      <c r="F18" s="17" t="n"/>
      <c r="G18" s="17" t="n"/>
      <c r="H18" s="17" t="n"/>
      <c r="I18" s="17" t="n"/>
    </row>
    <row r="19">
      <c r="A19" s="18" t="inlineStr">
        <is>
          <t xml:space="preserve">  Capex (vedlikehold) / Maintenance capex</t>
        </is>
      </c>
      <c r="B19" s="19" t="n">
        <v>-65000</v>
      </c>
      <c r="C19" s="19" t="n">
        <v>-68000</v>
      </c>
      <c r="D19" s="19" t="n">
        <v>-72000</v>
      </c>
      <c r="E19" s="19" t="n">
        <v>-75000</v>
      </c>
      <c r="F19" s="19" t="n">
        <v>-78000</v>
      </c>
      <c r="G19" s="19" t="n">
        <v>-82000</v>
      </c>
      <c r="H19" s="19" t="n">
        <v>-85000</v>
      </c>
      <c r="I19" s="19" t="n">
        <v>-88000</v>
      </c>
    </row>
    <row r="20">
      <c r="A20" s="18" t="inlineStr">
        <is>
          <t xml:space="preserve">  Capex (vekst) / Growth capex</t>
        </is>
      </c>
      <c r="B20" s="19" t="n">
        <v>-22000</v>
      </c>
      <c r="C20" s="19" t="n">
        <v>-28000</v>
      </c>
      <c r="D20" s="19" t="n">
        <v>-38000</v>
      </c>
      <c r="E20" s="19" t="n">
        <v>-42000</v>
      </c>
      <c r="F20" s="19" t="n">
        <v>-45000</v>
      </c>
      <c r="G20" s="19" t="n">
        <v>-48000</v>
      </c>
      <c r="H20" s="19" t="n">
        <v>-50000</v>
      </c>
      <c r="I20" s="19" t="n">
        <v>-52000</v>
      </c>
    </row>
    <row r="21">
      <c r="A21" s="18" t="inlineStr">
        <is>
          <t xml:space="preserve">  Oppkjøp / Acquisitions</t>
        </is>
      </c>
      <c r="B21" s="19" t="n">
        <v>-3500</v>
      </c>
      <c r="C21" s="19" t="n">
        <v>-8200</v>
      </c>
      <c r="D21" s="19" t="n">
        <v>-12500</v>
      </c>
      <c r="E21" s="19" t="n">
        <v>-4200</v>
      </c>
      <c r="F21" s="19" t="n">
        <v>-2800</v>
      </c>
      <c r="G21" s="19" t="n">
        <v>0</v>
      </c>
      <c r="H21" s="19" t="n">
        <v>0</v>
      </c>
      <c r="I21" s="19" t="n">
        <v>0</v>
      </c>
    </row>
    <row r="22">
      <c r="A22" s="18" t="inlineStr">
        <is>
          <t xml:space="preserve">  Salg av eiendeler / Asset disposals</t>
        </is>
      </c>
      <c r="B22" s="19" t="n">
        <v>1200</v>
      </c>
      <c r="C22" s="19" t="n">
        <v>3500</v>
      </c>
      <c r="D22" s="19" t="n">
        <v>2800</v>
      </c>
      <c r="E22" s="19" t="n">
        <v>8500</v>
      </c>
      <c r="F22" s="19" t="n">
        <v>4200</v>
      </c>
      <c r="G22" s="19" t="n">
        <v>2000</v>
      </c>
      <c r="H22" s="19" t="n">
        <v>2000</v>
      </c>
      <c r="I22" s="19" t="n">
        <v>2000</v>
      </c>
    </row>
    <row r="23">
      <c r="A23" s="20" t="inlineStr">
        <is>
          <t>Kontantstrøm fra investering (CFI)</t>
        </is>
      </c>
      <c r="B23" s="21">
        <f>SUM(B19:B22)</f>
        <v/>
      </c>
      <c r="C23" s="21">
        <f>SUM(C19:C22)</f>
        <v/>
      </c>
      <c r="D23" s="21">
        <f>SUM(D19:D22)</f>
        <v/>
      </c>
      <c r="E23" s="21">
        <f>SUM(E19:E22)</f>
        <v/>
      </c>
      <c r="F23" s="21">
        <f>SUM(F19:F22)</f>
        <v/>
      </c>
      <c r="G23" s="21">
        <f>SUM(G19:G22)</f>
        <v/>
      </c>
      <c r="H23" s="21">
        <f>SUM(H19:H22)</f>
        <v/>
      </c>
      <c r="I23" s="21">
        <f>SUM(I19:I22)</f>
        <v/>
      </c>
    </row>
    <row r="24">
      <c r="A24" t="inlineStr"/>
    </row>
    <row r="25" ht="19" customHeight="1">
      <c r="A25" s="17" t="inlineStr">
        <is>
          <t>FINANSIERING / FINANCING ACTIVITIES</t>
        </is>
      </c>
      <c r="B25" s="17" t="n"/>
      <c r="C25" s="17" t="n"/>
      <c r="D25" s="17" t="n"/>
      <c r="E25" s="17" t="n"/>
      <c r="F25" s="17" t="n"/>
      <c r="G25" s="17" t="n"/>
      <c r="H25" s="17" t="n"/>
      <c r="I25" s="17" t="n"/>
    </row>
    <row r="26">
      <c r="A26" s="18" t="inlineStr">
        <is>
          <t xml:space="preserve">  Opptak av gjeld / Debt issued</t>
        </is>
      </c>
      <c r="B26" s="19" t="n">
        <v>25000</v>
      </c>
      <c r="C26" s="19" t="n">
        <v>18000</v>
      </c>
      <c r="D26" s="19" t="n">
        <v>32000</v>
      </c>
      <c r="E26" s="19" t="n">
        <v>8000</v>
      </c>
      <c r="F26" s="19" t="n">
        <v>5000</v>
      </c>
      <c r="G26" s="19" t="n">
        <v>5000</v>
      </c>
      <c r="H26" s="19" t="n">
        <v>5000</v>
      </c>
      <c r="I26" s="19" t="n">
        <v>5000</v>
      </c>
    </row>
    <row r="27">
      <c r="A27" s="18" t="inlineStr">
        <is>
          <t xml:space="preserve">  Tilbakebetaling av gjeld / Debt repaid</t>
        </is>
      </c>
      <c r="B27" s="19" t="n">
        <v>-22000</v>
      </c>
      <c r="C27" s="19" t="n">
        <v>-15000</v>
      </c>
      <c r="D27" s="19" t="n">
        <v>-18000</v>
      </c>
      <c r="E27" s="19" t="n">
        <v>-22000</v>
      </c>
      <c r="F27" s="19" t="n">
        <v>-19000</v>
      </c>
      <c r="G27" s="19" t="n">
        <v>-13000</v>
      </c>
      <c r="H27" s="19" t="n">
        <v>-13000</v>
      </c>
      <c r="I27" s="19" t="n">
        <v>-13000</v>
      </c>
    </row>
    <row r="28">
      <c r="A28" s="18" t="inlineStr">
        <is>
          <t xml:space="preserve">  Rentebetaling / Interest paid</t>
        </is>
      </c>
      <c r="B28" s="19" t="n">
        <v>-9500</v>
      </c>
      <c r="C28" s="19" t="n">
        <v>-10200</v>
      </c>
      <c r="D28" s="19" t="n">
        <v>-11400</v>
      </c>
      <c r="E28" s="19" t="n">
        <v>-12500</v>
      </c>
      <c r="F28" s="19" t="n">
        <v>-13200</v>
      </c>
      <c r="G28" s="19" t="n">
        <v>-13600</v>
      </c>
      <c r="H28" s="19" t="n">
        <v>-14000</v>
      </c>
      <c r="I28" s="19" t="n">
        <v>-14400</v>
      </c>
    </row>
    <row r="29">
      <c r="A29" s="18" t="inlineStr">
        <is>
          <t xml:space="preserve">  Utbytte / Dividends paid</t>
        </is>
      </c>
      <c r="B29" s="19" t="n">
        <v>-27900</v>
      </c>
      <c r="C29" s="19" t="n">
        <v>-29450</v>
      </c>
      <c r="D29" s="19" t="n">
        <v>-43400</v>
      </c>
      <c r="E29" s="19" t="n">
        <v>-38750</v>
      </c>
      <c r="F29" s="19" t="n">
        <v>-34100</v>
      </c>
      <c r="G29" s="19" t="n">
        <v>-34100</v>
      </c>
      <c r="H29" s="19" t="n">
        <v>-35650</v>
      </c>
      <c r="I29" s="19" t="n">
        <v>-37200</v>
      </c>
    </row>
    <row r="30">
      <c r="A30" s="18" t="inlineStr">
        <is>
          <t xml:space="preserve">  Tilbakekjøp av aksjer / Share buybacks</t>
        </is>
      </c>
      <c r="B30" s="19" t="n">
        <v>0</v>
      </c>
      <c r="C30" s="19" t="n">
        <v>-8000</v>
      </c>
      <c r="D30" s="19" t="n">
        <v>-28000</v>
      </c>
      <c r="E30" s="19" t="n">
        <v>-22000</v>
      </c>
      <c r="F30" s="19" t="n">
        <v>-15000</v>
      </c>
      <c r="G30" s="19" t="n">
        <v>-15000</v>
      </c>
      <c r="H30" s="19" t="n">
        <v>-15000</v>
      </c>
      <c r="I30" s="19" t="n">
        <v>-15000</v>
      </c>
    </row>
    <row r="31">
      <c r="A31" s="18" t="inlineStr">
        <is>
          <t xml:space="preserve">  Emisjon / Equity issuance</t>
        </is>
      </c>
      <c r="B31" s="19" t="n">
        <v>0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19" t="n">
        <v>0</v>
      </c>
    </row>
    <row r="32">
      <c r="A32" s="20" t="inlineStr">
        <is>
          <t>Kontantstrøm fra finansiering (CFF)</t>
        </is>
      </c>
      <c r="B32" s="21">
        <f>SUM(B26:B31)</f>
        <v/>
      </c>
      <c r="C32" s="21">
        <f>SUM(C26:C31)</f>
        <v/>
      </c>
      <c r="D32" s="21">
        <f>SUM(D26:D31)</f>
        <v/>
      </c>
      <c r="E32" s="21">
        <f>SUM(E26:E31)</f>
        <v/>
      </c>
      <c r="F32" s="21">
        <f>SUM(F26:F31)</f>
        <v/>
      </c>
      <c r="G32" s="21">
        <f>SUM(G26:G31)</f>
        <v/>
      </c>
      <c r="H32" s="21">
        <f>SUM(H26:H31)</f>
        <v/>
      </c>
      <c r="I32" s="21">
        <f>SUM(I26:I31)</f>
        <v/>
      </c>
    </row>
    <row r="33">
      <c r="A33" t="inlineStr"/>
    </row>
    <row r="34">
      <c r="A34" s="20" t="inlineStr">
        <is>
          <t>NETTO ENDRING I KONTANTER / Net change in cash</t>
        </is>
      </c>
      <c r="B34" s="21">
        <f>B16+B23+B32</f>
        <v/>
      </c>
      <c r="C34" s="21">
        <f>C16+C23+C32</f>
        <v/>
      </c>
      <c r="D34" s="21">
        <f>D16+D23+D32</f>
        <v/>
      </c>
      <c r="E34" s="21">
        <f>E16+E23+E32</f>
        <v/>
      </c>
      <c r="F34" s="21">
        <f>F16+F23+F32</f>
        <v/>
      </c>
      <c r="G34" s="21">
        <f>G16+G23+G32</f>
        <v/>
      </c>
      <c r="H34" s="21">
        <f>H16+H23+H32</f>
        <v/>
      </c>
      <c r="I34" s="21">
        <f>I16+I23+I32</f>
        <v/>
      </c>
    </row>
    <row r="35">
      <c r="A35" s="18" t="inlineStr">
        <is>
          <t xml:space="preserve">  Kontanter inngående balanse / Cash at beginning</t>
        </is>
      </c>
      <c r="B35" s="19" t="n">
        <v>82000</v>
      </c>
      <c r="C35" s="19" t="n">
        <v>85000</v>
      </c>
      <c r="D35" s="19" t="n">
        <v>92000</v>
      </c>
      <c r="E35" s="19" t="n">
        <v>145000</v>
      </c>
      <c r="F35" s="19" t="n">
        <v>168000</v>
      </c>
      <c r="G35" s="19" t="n">
        <v>182000</v>
      </c>
      <c r="H35" s="19" t="n">
        <v>195000</v>
      </c>
      <c r="I35" s="19" t="n">
        <v>210000</v>
      </c>
    </row>
    <row r="36">
      <c r="A36" s="20" t="inlineStr">
        <is>
          <t>Kontanter utgående balanse / Cash at end</t>
        </is>
      </c>
      <c r="B36" s="21">
        <f>B34+B35</f>
        <v/>
      </c>
      <c r="C36" s="21">
        <f>C34+C35</f>
        <v/>
      </c>
      <c r="D36" s="21">
        <f>D34+D35</f>
        <v/>
      </c>
      <c r="E36" s="21">
        <f>E34+E35</f>
        <v/>
      </c>
      <c r="F36" s="21">
        <f>F34+F35</f>
        <v/>
      </c>
      <c r="G36" s="21">
        <f>G34+G35</f>
        <v/>
      </c>
      <c r="H36" s="21">
        <f>H34+H35</f>
        <v/>
      </c>
      <c r="I36" s="21">
        <f>I34+I35</f>
        <v/>
      </c>
    </row>
    <row r="37">
      <c r="A37" t="inlineStr"/>
    </row>
    <row r="38" ht="19" customHeight="1">
      <c r="A38" s="17" t="inlineStr">
        <is>
          <t>FRI KONTANTSTRØM / FREE CASH FLOW</t>
        </is>
      </c>
      <c r="B38" s="17" t="n"/>
      <c r="C38" s="17" t="n"/>
      <c r="D38" s="17" t="n"/>
      <c r="E38" s="17" t="n"/>
      <c r="F38" s="17" t="n"/>
      <c r="G38" s="17" t="n"/>
      <c r="H38" s="17" t="n"/>
      <c r="I38" s="17" t="n"/>
    </row>
    <row r="39">
      <c r="A39" s="18" t="inlineStr">
        <is>
          <t xml:space="preserve">  CFO</t>
        </is>
      </c>
      <c r="B39" s="22">
        <f>B16</f>
        <v/>
      </c>
      <c r="C39" s="22">
        <f>C16</f>
        <v/>
      </c>
      <c r="D39" s="22">
        <f>D16</f>
        <v/>
      </c>
      <c r="E39" s="22">
        <f>E16</f>
        <v/>
      </c>
      <c r="F39" s="22">
        <f>F16</f>
        <v/>
      </c>
      <c r="G39" s="22">
        <f>G16</f>
        <v/>
      </c>
      <c r="H39" s="22">
        <f>H16</f>
        <v/>
      </c>
      <c r="I39" s="22">
        <f>I16</f>
        <v/>
      </c>
    </row>
    <row r="40">
      <c r="A40" s="18" t="inlineStr">
        <is>
          <t xml:space="preserve">  - Vedlikeholds-capex / - Maintenance capex</t>
        </is>
      </c>
      <c r="B40" s="22">
        <f>B20</f>
        <v/>
      </c>
      <c r="C40" s="22">
        <f>C20</f>
        <v/>
      </c>
      <c r="D40" s="22">
        <f>D20</f>
        <v/>
      </c>
      <c r="E40" s="22">
        <f>E20</f>
        <v/>
      </c>
      <c r="F40" s="22">
        <f>F20</f>
        <v/>
      </c>
      <c r="G40" s="22">
        <f>G20</f>
        <v/>
      </c>
      <c r="H40" s="22">
        <f>H20</f>
        <v/>
      </c>
      <c r="I40" s="22">
        <f>I20</f>
        <v/>
      </c>
    </row>
    <row r="41">
      <c r="A41" s="20" t="inlineStr">
        <is>
          <t>FCFE (eierne) / FCFE</t>
        </is>
      </c>
      <c r="B41" s="21">
        <f>B39+B40</f>
        <v/>
      </c>
      <c r="C41" s="21">
        <f>C39+C40</f>
        <v/>
      </c>
      <c r="D41" s="21">
        <f>D39+D40</f>
        <v/>
      </c>
      <c r="E41" s="21">
        <f>E39+E40</f>
        <v/>
      </c>
      <c r="F41" s="21">
        <f>F39+F40</f>
        <v/>
      </c>
      <c r="G41" s="21">
        <f>G39+G40</f>
        <v/>
      </c>
      <c r="H41" s="21">
        <f>H39+H40</f>
        <v/>
      </c>
      <c r="I41" s="21">
        <f>I39+I40</f>
        <v/>
      </c>
    </row>
    <row r="42">
      <c r="A42" t="inlineStr"/>
    </row>
    <row r="43">
      <c r="A43" s="18" t="inlineStr">
        <is>
          <t xml:space="preserve">  EBIT × (1-skatt) / EBIT × (1-t)</t>
        </is>
      </c>
      <c r="B43" s="19" t="n">
        <v>60000</v>
      </c>
      <c r="C43" s="19" t="n">
        <v>110000</v>
      </c>
      <c r="D43" s="19" t="n">
        <v>280000</v>
      </c>
      <c r="E43" s="19" t="n">
        <v>175000</v>
      </c>
      <c r="F43" s="19" t="n">
        <v>110000</v>
      </c>
      <c r="G43" s="19" t="n">
        <v>130000</v>
      </c>
      <c r="H43" s="19" t="n">
        <v>145000</v>
      </c>
      <c r="I43" s="19" t="n">
        <v>158000</v>
      </c>
    </row>
    <row r="44">
      <c r="A44" s="18" t="inlineStr">
        <is>
          <t xml:space="preserve">  + D&amp;A</t>
        </is>
      </c>
      <c r="B44" s="22">
        <f>B7</f>
        <v/>
      </c>
      <c r="C44" s="22">
        <f>C7</f>
        <v/>
      </c>
      <c r="D44" s="22">
        <f>D7</f>
        <v/>
      </c>
      <c r="E44" s="22">
        <f>E7</f>
        <v/>
      </c>
      <c r="F44" s="22">
        <f>F7</f>
        <v/>
      </c>
      <c r="G44" s="22">
        <f>G7</f>
        <v/>
      </c>
      <c r="H44" s="22">
        <f>H7</f>
        <v/>
      </c>
      <c r="I44" s="22">
        <f>I7</f>
        <v/>
      </c>
    </row>
    <row r="45">
      <c r="A45" s="18" t="inlineStr">
        <is>
          <t xml:space="preserve">  - Total capex</t>
        </is>
      </c>
      <c r="B45" s="22">
        <f>B20+B21</f>
        <v/>
      </c>
      <c r="C45" s="22">
        <f>C20+C21</f>
        <v/>
      </c>
      <c r="D45" s="22">
        <f>D20+D21</f>
        <v/>
      </c>
      <c r="E45" s="22">
        <f>E20+E21</f>
        <v/>
      </c>
      <c r="F45" s="22">
        <f>F20+F21</f>
        <v/>
      </c>
      <c r="G45" s="22">
        <f>G20+G21</f>
        <v/>
      </c>
      <c r="H45" s="22">
        <f>H20+H21</f>
        <v/>
      </c>
      <c r="I45" s="22">
        <f>I20+I21</f>
        <v/>
      </c>
    </row>
    <row r="46">
      <c r="A46" s="18" t="inlineStr">
        <is>
          <t xml:space="preserve">  - Endring i NWC / - Change in NWC</t>
        </is>
      </c>
      <c r="B46" s="22">
        <f>-(B13+B14+B15+B12)</f>
        <v/>
      </c>
      <c r="C46" s="22">
        <f>-(C13+C14+C15+C12)</f>
        <v/>
      </c>
      <c r="D46" s="22">
        <f>-(D13+D14+D15+D12)</f>
        <v/>
      </c>
      <c r="E46" s="22">
        <f>-(E13+E14+E15+E12)</f>
        <v/>
      </c>
      <c r="F46" s="22">
        <f>-(F13+F14+F15+F12)</f>
        <v/>
      </c>
      <c r="G46" s="22">
        <f>-(G13+G14+G15+G12)</f>
        <v/>
      </c>
      <c r="H46" s="22">
        <f>-(H13+H14+H15+H12)</f>
        <v/>
      </c>
      <c r="I46" s="22">
        <f>-(I13+I14+I15+I12)</f>
        <v/>
      </c>
    </row>
    <row r="47">
      <c r="A47" s="20" t="inlineStr">
        <is>
          <t>FCFF (selskapet) / FCFF</t>
        </is>
      </c>
      <c r="B47" s="21">
        <f>B43+B44+B45+B46</f>
        <v/>
      </c>
      <c r="C47" s="21">
        <f>C43+C44+C45+C46</f>
        <v/>
      </c>
      <c r="D47" s="21">
        <f>D43+D44+D45+D46</f>
        <v/>
      </c>
      <c r="E47" s="21">
        <f>E43+E44+E45+E46</f>
        <v/>
      </c>
      <c r="F47" s="21">
        <f>F43+F44+F45+F46</f>
        <v/>
      </c>
      <c r="G47" s="21">
        <f>G43+G44+G45+G46</f>
        <v/>
      </c>
      <c r="H47" s="21">
        <f>H43+H44+H45+H46</f>
        <v/>
      </c>
      <c r="I47" s="21">
        <f>I43+I44+I45+I46</f>
        <v/>
      </c>
    </row>
  </sheetData>
  <mergeCells count="2">
    <mergeCell ref="A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