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WACC" sheetId="3" state="visible" r:id="rId3"/>
    <sheet xmlns:r="http://schemas.openxmlformats.org/officeDocument/2006/relationships" name="Peer Bet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;[Red](0.0%)"/>
    <numFmt numFmtId="165" formatCode="#,##0.0;[Red](#,##0.0);&quot;-&quot;"/>
  </numFmts>
  <fonts count="20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0.5"/>
    </font>
    <font>
      <name val="Calibri"/>
      <color rgb="000066CC"/>
      <sz val="11"/>
    </font>
    <font>
      <name val="Calibri"/>
      <b val="1"/>
      <color rgb="000A0A0A"/>
      <sz val="11"/>
    </font>
    <font>
      <name val="Calibri"/>
      <color rgb="0016803C"/>
      <sz val="11"/>
    </font>
    <font>
      <name val="Calibri"/>
      <b val="1"/>
      <color rgb="000A0A0A"/>
      <sz val="14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5" fillId="0" borderId="0" applyAlignment="1" pivotButton="0" quotePrefix="0" xfId="0">
      <alignment horizontal="right" vertical="center"/>
    </xf>
    <xf numFmtId="0" fontId="16" fillId="3" borderId="1" applyAlignment="1" pivotButton="0" quotePrefix="0" xfId="0">
      <alignment horizontal="left" vertical="center"/>
    </xf>
    <xf numFmtId="165" fontId="17" fillId="0" borderId="0" applyAlignment="1" pivotButton="0" quotePrefix="0" xfId="0">
      <alignment horizontal="right" vertical="center"/>
    </xf>
    <xf numFmtId="164" fontId="16" fillId="3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164" fontId="18" fillId="4" borderId="0" applyAlignment="1" pivotButton="0" quotePrefix="0" xfId="0">
      <alignment horizontal="right" vertical="center"/>
    </xf>
    <xf numFmtId="0" fontId="19" fillId="2" borderId="0" applyAlignment="1" pivotButton="0" quotePrefix="0" xfId="0">
      <alignment horizontal="center" vertical="center"/>
    </xf>
    <xf numFmtId="165" fontId="15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5" fontId="16" fillId="3" borderId="1" applyAlignment="1" pivotButton="0" quotePrefix="0" xfId="0">
      <alignment horizontal="right" vertical="center"/>
    </xf>
    <xf numFmtId="164" fontId="17" fillId="0" borderId="0" applyAlignment="1" pivotButton="0" quotePrefix="0" xfId="0">
      <alignment horizontal="right" vertical="center"/>
    </xf>
    <xf numFmtId="165" fontId="16" fillId="4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WACC-kalkulator</t>
        </is>
      </c>
    </row>
    <row r="6"/>
    <row r="7" ht="22" customHeight="1">
      <c r="B7" s="3" t="inlineStr">
        <is>
          <t>WACC Calculator</t>
        </is>
      </c>
    </row>
    <row r="9">
      <c r="B9" s="4" t="inlineStr">
        <is>
          <t>CAPM · Cost of debt · Capital structure · Peer beta</t>
        </is>
      </c>
    </row>
    <row r="12">
      <c r="B12" s="5" t="inlineStr">
        <is>
          <t>Beregner WACC via CAPM med risikofri rente, ERP, levered beta og kostnaden ved gjeld. Peer-tabell utlevrer beta og rever til mål-kapitalstruktur.
Computes WACC via CAPM with risk-free rate, ERP, levered beta and cost of debt. Peer table unlevers beta and relevers to target capital structure.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wacc-kalkulator.xlsx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Standard CAPM-tilnærming: Ke = Rf + β × ERP. Peer Beta-fanen utlevrer hver peers beta basert på deres D/E og skattesats, tar medianen, og rever til target D/E for subjekt-selskapet. Resultatcellen i WACC-fanen er i gul fyll.</t>
        </is>
      </c>
    </row>
    <row r="7">
      <c r="B7" s="11" t="inlineStr">
        <is>
          <t>English</t>
        </is>
      </c>
    </row>
    <row r="8" ht="78" customHeight="1">
      <c r="B8" s="12" t="inlineStr">
        <is>
          <t>Standard CAPM approach: Ke = Rf + β × ERP. Peer Beta tab unlevers each peer's beta based on their D/E and tax rate, takes the median, and relevers to target D/E for the subject company. Result cell in WACC tab in yellow fill.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Rf, ERP og target capital structure i WACC-fanen</t>
        </is>
      </c>
    </row>
    <row r="12" ht="18" customHeight="1">
      <c r="B12" s="13" t="inlineStr">
        <is>
          <t>• Endre peer-univers (selskaper, beta, D/E, tax) i Peer Beta-fanen</t>
        </is>
      </c>
    </row>
    <row r="13" ht="18" customHeight="1">
      <c r="B13" s="13" t="inlineStr">
        <is>
          <t>• Subject relevered beta beregnes automatisk og brukes i Ke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8" customWidth="1" min="1" max="1"/>
    <col width="16" customWidth="1" min="2" max="2"/>
    <col width="22" customWidth="1" min="3" max="3"/>
    <col width="22" customWidth="1" min="4" max="4"/>
  </cols>
  <sheetData>
    <row r="1" ht="26" customHeight="1">
      <c r="A1" s="14" t="inlineStr">
        <is>
          <t>WACC · Weighted Average Cost of Capital</t>
        </is>
      </c>
    </row>
    <row r="2">
      <c r="A2" s="15" t="inlineStr">
        <is>
          <t>Equinor-aktig integrert energi</t>
        </is>
      </c>
    </row>
    <row r="4" ht="19" customHeight="1">
      <c r="A4" s="16" t="inlineStr">
        <is>
          <t>COST OF EQUITY (Ke) · Egenkapitalkostnad</t>
        </is>
      </c>
      <c r="B4" s="16" t="n"/>
      <c r="C4" s="16" t="n"/>
      <c r="D4" s="16" t="n"/>
    </row>
    <row r="5">
      <c r="A5" s="17" t="inlineStr">
        <is>
          <t>Risk-free rate / Risikofri rente (NO 10y stat)</t>
        </is>
      </c>
      <c r="B5" s="18" t="n">
        <v>0.038</v>
      </c>
    </row>
    <row r="6">
      <c r="A6" s="17" t="inlineStr">
        <is>
          <t>Equity risk premium (ERP)</t>
        </is>
      </c>
      <c r="B6" s="18" t="n">
        <v>0.055</v>
      </c>
    </row>
    <row r="7">
      <c r="A7" s="17" t="inlineStr">
        <is>
          <t>Country risk premium (CRP)</t>
        </is>
      </c>
      <c r="B7" s="18" t="n">
        <v>0</v>
      </c>
    </row>
    <row r="8">
      <c r="A8" s="19" t="inlineStr">
        <is>
          <t>Levered beta (β) — relevered to target</t>
        </is>
      </c>
      <c r="B8" s="20">
        <f>'Peer Beta'!E18</f>
        <v/>
      </c>
    </row>
    <row r="10">
      <c r="A10" s="19" t="inlineStr">
        <is>
          <t>Cost of equity (Ke) = Rf + β × ERP + CRP</t>
        </is>
      </c>
      <c r="B10" s="21">
        <f>B5+B8*B6+B7</f>
        <v/>
      </c>
    </row>
    <row r="12" ht="19" customHeight="1">
      <c r="A12" s="16" t="inlineStr">
        <is>
          <t>COST OF DEBT (Kd) · Gjeldskostnad</t>
        </is>
      </c>
      <c r="B12" s="16" t="n"/>
      <c r="C12" s="16" t="n"/>
      <c r="D12" s="16" t="n"/>
    </row>
    <row r="13">
      <c r="A13" s="17" t="inlineStr">
        <is>
          <t>Pre-tax cost of debt / Før-skatt gjeldskostnad</t>
        </is>
      </c>
      <c r="B13" s="18" t="n">
        <v>0.05</v>
      </c>
    </row>
    <row r="14">
      <c r="A14" s="17" t="inlineStr">
        <is>
          <t>Marginal tax rate / Marginal skattesats</t>
        </is>
      </c>
      <c r="B14" s="18" t="n">
        <v>0.78</v>
      </c>
    </row>
    <row r="15">
      <c r="A15" s="19" t="inlineStr">
        <is>
          <t>After-tax cost of debt (Kd × (1-t))</t>
        </is>
      </c>
      <c r="B15" s="21">
        <f>B13*(1-B14)</f>
        <v/>
      </c>
    </row>
    <row r="17" ht="19" customHeight="1">
      <c r="A17" s="16" t="inlineStr">
        <is>
          <t>CAPITAL STRUCTURE · Kapitalstruktur (target)</t>
        </is>
      </c>
      <c r="B17" s="16" t="n"/>
      <c r="C17" s="16" t="n"/>
      <c r="D17" s="16" t="n"/>
    </row>
    <row r="18">
      <c r="A18" s="17" t="inlineStr">
        <is>
          <t>Equity weight (We)</t>
        </is>
      </c>
      <c r="B18" s="18" t="n">
        <v>0.7</v>
      </c>
    </row>
    <row r="19">
      <c r="A19" s="17" t="inlineStr">
        <is>
          <t>Debt weight (Wd)</t>
        </is>
      </c>
      <c r="B19" s="22">
        <f>1-B18</f>
        <v/>
      </c>
    </row>
    <row r="21" ht="19" customHeight="1">
      <c r="A21" s="16" t="inlineStr">
        <is>
          <t>RESULTAT · RESULT</t>
        </is>
      </c>
      <c r="B21" s="16" t="n"/>
      <c r="C21" s="16" t="n"/>
      <c r="D21" s="16" t="n"/>
    </row>
    <row r="22">
      <c r="A22" s="19" t="inlineStr">
        <is>
          <t>WACC = We × Ke + Wd × Kd × (1-t)</t>
        </is>
      </c>
      <c r="B22" s="23">
        <f>B18*B10+B19*B15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4" customWidth="1" min="2" max="2"/>
    <col width="12" customWidth="1" min="3" max="3"/>
    <col width="12" customWidth="1" min="4" max="4"/>
    <col width="14" customWidth="1" min="5" max="5"/>
    <col width="12" customWidth="1" min="6" max="6"/>
  </cols>
  <sheetData>
    <row r="1" ht="26" customHeight="1">
      <c r="A1" s="14" t="inlineStr">
        <is>
          <t>Peer Beta · Beta-unlevering</t>
        </is>
      </c>
    </row>
    <row r="2">
      <c r="A2" s="15" t="inlineStr">
        <is>
          <t>Median unlevered β → relever til target D/E</t>
        </is>
      </c>
    </row>
    <row r="4" ht="22" customHeight="1">
      <c r="A4" s="24" t="inlineStr">
        <is>
          <t>Selskap / Company</t>
        </is>
      </c>
      <c r="B4" s="24" t="inlineStr">
        <is>
          <t>Levered β</t>
        </is>
      </c>
      <c r="C4" s="24" t="inlineStr">
        <is>
          <t>D/E</t>
        </is>
      </c>
      <c r="D4" s="24" t="inlineStr">
        <is>
          <t>Tax</t>
        </is>
      </c>
      <c r="E4" s="24" t="inlineStr">
        <is>
          <t>Unlevered β</t>
        </is>
      </c>
      <c r="F4" s="24" t="inlineStr"/>
    </row>
    <row r="5">
      <c r="A5" s="17" t="inlineStr">
        <is>
          <t>Equinor (Norway)</t>
        </is>
      </c>
      <c r="B5" s="25" t="n">
        <v>0.95</v>
      </c>
      <c r="C5" s="25" t="n">
        <v>0.3</v>
      </c>
      <c r="D5" s="18" t="n">
        <v>0.78</v>
      </c>
      <c r="E5" s="26">
        <f>B5/(1+(1-D5)*C5)</f>
        <v/>
      </c>
    </row>
    <row r="6">
      <c r="A6" s="17" t="inlineStr">
        <is>
          <t>Shell (UK/NL)</t>
        </is>
      </c>
      <c r="B6" s="25" t="n">
        <v>1.05</v>
      </c>
      <c r="C6" s="25" t="n">
        <v>0.45</v>
      </c>
      <c r="D6" s="18" t="n">
        <v>0.25</v>
      </c>
      <c r="E6" s="26">
        <f>B6/(1+(1-D6)*C6)</f>
        <v/>
      </c>
    </row>
    <row r="7">
      <c r="A7" s="17" t="inlineStr">
        <is>
          <t>BP (UK)</t>
        </is>
      </c>
      <c r="B7" s="25" t="n">
        <v>1.12</v>
      </c>
      <c r="C7" s="25" t="n">
        <v>0.55</v>
      </c>
      <c r="D7" s="18" t="n">
        <v>0.25</v>
      </c>
      <c r="E7" s="26">
        <f>B7/(1+(1-D7)*C7)</f>
        <v/>
      </c>
    </row>
    <row r="8">
      <c r="A8" s="17" t="inlineStr">
        <is>
          <t>TotalEnergies (France)</t>
        </is>
      </c>
      <c r="B8" s="25" t="n">
        <v>1</v>
      </c>
      <c r="C8" s="25" t="n">
        <v>0.4</v>
      </c>
      <c r="D8" s="18" t="n">
        <v>0.32</v>
      </c>
      <c r="E8" s="26">
        <f>B8/(1+(1-D8)*C8)</f>
        <v/>
      </c>
    </row>
    <row r="9">
      <c r="A9" s="17" t="inlineStr">
        <is>
          <t>ConocoPhillips (US)</t>
        </is>
      </c>
      <c r="B9" s="25" t="n">
        <v>1.15</v>
      </c>
      <c r="C9" s="25" t="n">
        <v>0.35</v>
      </c>
      <c r="D9" s="18" t="n">
        <v>0.21</v>
      </c>
      <c r="E9" s="26">
        <f>B9/(1+(1-D9)*C9)</f>
        <v/>
      </c>
    </row>
    <row r="10">
      <c r="A10" s="17" t="inlineStr">
        <is>
          <t>Chevron (US)</t>
        </is>
      </c>
      <c r="B10" s="25" t="n">
        <v>0.98</v>
      </c>
      <c r="C10" s="25" t="n">
        <v>0.25</v>
      </c>
      <c r="D10" s="18" t="n">
        <v>0.21</v>
      </c>
      <c r="E10" s="26">
        <f>B10/(1+(1-D10)*C10)</f>
        <v/>
      </c>
    </row>
    <row r="11">
      <c r="A11" s="17" t="inlineStr">
        <is>
          <t>ExxonMobil (US)</t>
        </is>
      </c>
      <c r="B11" s="25" t="n">
        <v>0.92</v>
      </c>
      <c r="C11" s="25" t="n">
        <v>0.2</v>
      </c>
      <c r="D11" s="18" t="n">
        <v>0.21</v>
      </c>
      <c r="E11" s="26">
        <f>B11/(1+(1-D11)*C11)</f>
        <v/>
      </c>
    </row>
    <row r="12">
      <c r="A12" s="17" t="inlineStr">
        <is>
          <t>Eni (Italy)</t>
        </is>
      </c>
      <c r="B12" s="25" t="n">
        <v>1.08</v>
      </c>
      <c r="C12" s="25" t="n">
        <v>0.5</v>
      </c>
      <c r="D12" s="18" t="n">
        <v>0.24</v>
      </c>
      <c r="E12" s="26">
        <f>B12/(1+(1-D12)*C12)</f>
        <v/>
      </c>
    </row>
    <row r="14">
      <c r="A14" s="19" t="inlineStr">
        <is>
          <t>Median unlevered β</t>
        </is>
      </c>
      <c r="E14" s="27">
        <f>MEDIAN(E5:E12)</f>
        <v/>
      </c>
    </row>
    <row r="16">
      <c r="A16" s="17" t="inlineStr">
        <is>
          <t>Target D/E</t>
        </is>
      </c>
      <c r="E16" s="20">
        <f>WACC!B19/WACC!B18</f>
        <v/>
      </c>
    </row>
    <row r="17">
      <c r="A17" s="17" t="inlineStr">
        <is>
          <t>Target tax</t>
        </is>
      </c>
      <c r="E17" s="28">
        <f>WACC!B14</f>
        <v/>
      </c>
    </row>
    <row r="18">
      <c r="A18" s="19" t="inlineStr">
        <is>
          <t>Subject relevered β = β_u × (1 + (1-t) × D/E)</t>
        </is>
      </c>
      <c r="E18" s="29">
        <f>E14*(1+(1-E17)*E16)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